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neDrive - Uniwersytet Jagielloński\Basia osobiste\_Szkoła doktorska\0 Strona www\"/>
    </mc:Choice>
  </mc:AlternateContent>
  <bookViews>
    <workbookView xWindow="0" yWindow="0" windowWidth="28800" windowHeight="14100"/>
  </bookViews>
  <sheets>
    <sheet name="Arkusz1" sheetId="1" r:id="rId1"/>
    <sheet name="Arkusz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1" l="1"/>
  <c r="F56" i="1"/>
  <c r="F58" i="1" s="1"/>
  <c r="F49" i="1"/>
  <c r="F47" i="1"/>
  <c r="F48" i="1"/>
  <c r="F50" i="1"/>
  <c r="F51" i="1"/>
  <c r="F52" i="1"/>
  <c r="F46" i="1"/>
  <c r="F53" i="1" l="1"/>
  <c r="F42" i="1"/>
  <c r="F41" i="1"/>
  <c r="F43" i="1" s="1"/>
  <c r="F30" i="1"/>
  <c r="F31" i="1"/>
  <c r="F32" i="1"/>
  <c r="F33" i="1"/>
  <c r="F34" i="1"/>
  <c r="F35" i="1"/>
  <c r="F36" i="1"/>
  <c r="F37" i="1"/>
  <c r="F29" i="1"/>
  <c r="F38" i="1" s="1"/>
  <c r="F25" i="1"/>
  <c r="F24" i="1"/>
  <c r="F20" i="1"/>
  <c r="F18" i="1"/>
  <c r="F10" i="1"/>
  <c r="F26" i="1" l="1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6" i="2"/>
  <c r="F11" i="1"/>
  <c r="F12" i="1"/>
  <c r="F13" i="1"/>
  <c r="F14" i="1"/>
  <c r="F15" i="1"/>
  <c r="F16" i="1"/>
  <c r="F21" i="1" l="1"/>
  <c r="F60" i="1" s="1"/>
</calcChain>
</file>

<file path=xl/sharedStrings.xml><?xml version="1.0" encoding="utf-8"?>
<sst xmlns="http://schemas.openxmlformats.org/spreadsheetml/2006/main" count="85" uniqueCount="69">
  <si>
    <t>n</t>
  </si>
  <si>
    <t>IF</t>
  </si>
  <si>
    <t>A</t>
  </si>
  <si>
    <t>B</t>
  </si>
  <si>
    <t>C</t>
  </si>
  <si>
    <t>D</t>
  </si>
  <si>
    <t>E</t>
  </si>
  <si>
    <t>F</t>
  </si>
  <si>
    <t>G</t>
  </si>
  <si>
    <t>H</t>
  </si>
  <si>
    <t>ORCID:</t>
  </si>
  <si>
    <t>Konferencje 
(organizowane przez Wydział Chemii lub UJ)</t>
  </si>
  <si>
    <t>*</t>
  </si>
  <si>
    <t>PhD student evaluation form</t>
  </si>
  <si>
    <t>Doctoral School of Exact and Natural Sciences, Chemistry programme</t>
  </si>
  <si>
    <t>Academic year:</t>
  </si>
  <si>
    <t>Name:</t>
  </si>
  <si>
    <t>IF (for given year)</t>
  </si>
  <si>
    <r>
      <t>n</t>
    </r>
    <r>
      <rPr>
        <sz val="11"/>
        <rFont val="Calibri"/>
        <family val="2"/>
      </rPr>
      <t>·</t>
    </r>
    <r>
      <rPr>
        <sz val="11"/>
        <rFont val="Calibri"/>
        <family val="2"/>
        <scheme val="minor"/>
      </rPr>
      <t>6·IF</t>
    </r>
    <r>
      <rPr>
        <vertAlign val="superscript"/>
        <sz val="11"/>
        <rFont val="Calibri"/>
        <family val="2"/>
        <scheme val="minor"/>
      </rPr>
      <t xml:space="preserve">1,5
</t>
    </r>
    <r>
      <rPr>
        <sz val="11"/>
        <rFont val="Calibri"/>
        <family val="2"/>
        <scheme val="minor"/>
      </rPr>
      <t>(no more than 300 per publication)</t>
    </r>
  </si>
  <si>
    <t xml:space="preserve">Popular science publications
(journal name) </t>
  </si>
  <si>
    <t xml:space="preserve">co-authoring of a scientific book
in English  </t>
  </si>
  <si>
    <t>co-authoring of a textbook or script in English</t>
  </si>
  <si>
    <t xml:space="preserve">co-authoring of a scientific book
in language other than English  </t>
  </si>
  <si>
    <t>co-authoring of a textbook or script in language other than  English</t>
  </si>
  <si>
    <t xml:space="preserve">editing of a scientific book </t>
  </si>
  <si>
    <t>editing of a textbook or script</t>
  </si>
  <si>
    <t>scientific book translation</t>
  </si>
  <si>
    <r>
      <t>Grants</t>
    </r>
    <r>
      <rPr>
        <b/>
        <vertAlign val="superscript"/>
        <sz val="11"/>
        <rFont val="Calibri"/>
        <family val="2"/>
        <charset val="238"/>
        <scheme val="minor"/>
      </rPr>
      <t>3</t>
    </r>
  </si>
  <si>
    <t>quantity</t>
  </si>
  <si>
    <t>Points</t>
  </si>
  <si>
    <t>TOTAL A-H</t>
  </si>
  <si>
    <t>Date</t>
  </si>
  <si>
    <t>Signature</t>
  </si>
  <si>
    <t>if 2 candidates obtain the same number of points, the order in the ranking shall be determined by the total IF of publications</t>
  </si>
  <si>
    <t>only presented by the PhD student in person, the total number of presentations at national and international conferences may not exceed 10</t>
  </si>
  <si>
    <t xml:space="preserve">any number of research projects counts as one </t>
  </si>
  <si>
    <t>for books, the number of points is determined by the Departmental Doctoral Committee</t>
  </si>
  <si>
    <t>Patents</t>
  </si>
  <si>
    <t>national patent application</t>
  </si>
  <si>
    <t>international patent application</t>
  </si>
  <si>
    <t>Principal Investigator
(in each year of the project)</t>
  </si>
  <si>
    <t xml:space="preserve">Team member
(in each year of the project) </t>
  </si>
  <si>
    <t>organization of an international conference 
(chairing the organizing committee)</t>
  </si>
  <si>
    <t>organization of a national conference
(chairing the organizing committee)</t>
  </si>
  <si>
    <t>organization of a national conference 
(organizing committee member)</t>
  </si>
  <si>
    <t>organization of an international conference 
(organizing committee member)</t>
  </si>
  <si>
    <t>invited lecture in not-native language</t>
  </si>
  <si>
    <t>invited lecture in native language</t>
  </si>
  <si>
    <t>Total A-C:</t>
  </si>
  <si>
    <t>Total D:</t>
  </si>
  <si>
    <t>Total E:</t>
  </si>
  <si>
    <t>Total F:</t>
  </si>
  <si>
    <t>Total G:</t>
  </si>
  <si>
    <t>Total H:</t>
  </si>
  <si>
    <r>
      <t>Publications</t>
    </r>
    <r>
      <rPr>
        <b/>
        <vertAlign val="superscript"/>
        <sz val="11"/>
        <rFont val="Calibri"/>
        <family val="2"/>
        <charset val="238"/>
        <scheme val="minor"/>
      </rPr>
      <t>1</t>
    </r>
  </si>
  <si>
    <t>Points allocated per acivity</t>
  </si>
  <si>
    <t>Points allocated per acivity (max)</t>
  </si>
  <si>
    <t>I confirm ……………..</t>
  </si>
  <si>
    <t xml:space="preserve">                     Promotor signature</t>
  </si>
  <si>
    <t xml:space="preserve">Original publications, reviews and monographs published in journals from the Philadelphia List (journal name) </t>
  </si>
  <si>
    <t>number</t>
  </si>
  <si>
    <t xml:space="preserve">Original publications, reviews and monographs published in journals not listed in the Philadelphia List (journal name) </t>
  </si>
  <si>
    <t>abstract in the proceedings of an international conference</t>
  </si>
  <si>
    <t>abstract in the proceedings of a national conference</t>
  </si>
  <si>
    <r>
      <t>Abstracts</t>
    </r>
    <r>
      <rPr>
        <b/>
        <vertAlign val="superscript"/>
        <sz val="11"/>
        <rFont val="Calibri"/>
        <family val="2"/>
        <charset val="238"/>
        <scheme val="minor"/>
      </rPr>
      <t>2</t>
    </r>
    <r>
      <rPr>
        <b/>
        <sz val="11"/>
        <rFont val="Calibri"/>
        <family val="2"/>
        <charset val="238"/>
        <scheme val="minor"/>
      </rPr>
      <t xml:space="preserve"> (max. 10)</t>
    </r>
  </si>
  <si>
    <t>Books*</t>
  </si>
  <si>
    <t xml:space="preserve">co-authoring of a scientific book chapter
in English </t>
  </si>
  <si>
    <t xml:space="preserve">co-authoring of a scientific book chapter
in language other than English </t>
  </si>
  <si>
    <t>chairing a session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</si>
</sst>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name val="Calibri"/>
      <family val="2"/>
    </font>
    <font>
      <vertAlign val="superscript"/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2" fontId="0" fillId="0" borderId="0" xfId="0" applyNumberFormat="1"/>
    <xf numFmtId="0" fontId="4" fillId="0" borderId="1" xfId="0" applyFont="1" applyBorder="1"/>
    <xf numFmtId="0" fontId="4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6" fillId="3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wrapText="1"/>
    </xf>
    <xf numFmtId="0" fontId="2" fillId="3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6" fillId="2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right" wrapText="1"/>
    </xf>
    <xf numFmtId="0" fontId="8" fillId="3" borderId="11" xfId="0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11" fillId="0" borderId="1" xfId="0" applyFont="1" applyBorder="1"/>
    <xf numFmtId="0" fontId="8" fillId="0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/>
    <xf numFmtId="0" fontId="8" fillId="0" borderId="0" xfId="0" applyFont="1"/>
    <xf numFmtId="164" fontId="6" fillId="0" borderId="1" xfId="0" applyNumberFormat="1" applyFont="1" applyBorder="1"/>
    <xf numFmtId="1" fontId="6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" xfId="0" applyFont="1" applyBorder="1"/>
    <xf numFmtId="0" fontId="6" fillId="0" borderId="4" xfId="0" applyFont="1" applyFill="1" applyBorder="1"/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0" borderId="8" xfId="0" applyFont="1" applyBorder="1"/>
    <xf numFmtId="0" fontId="6" fillId="0" borderId="8" xfId="0" applyFont="1" applyFill="1" applyBorder="1"/>
    <xf numFmtId="0" fontId="6" fillId="0" borderId="0" xfId="0" applyFont="1"/>
    <xf numFmtId="0" fontId="6" fillId="2" borderId="1" xfId="0" applyFont="1" applyFill="1" applyBorder="1" applyAlignment="1">
      <alignment horizontal="right"/>
    </xf>
    <xf numFmtId="1" fontId="14" fillId="2" borderId="1" xfId="0" applyNumberFormat="1" applyFont="1" applyFill="1" applyBorder="1"/>
    <xf numFmtId="0" fontId="3" fillId="0" borderId="0" xfId="0" applyFont="1" applyAlignment="1"/>
    <xf numFmtId="0" fontId="6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0" fillId="0" borderId="0" xfId="0" applyBorder="1"/>
    <xf numFmtId="0" fontId="6" fillId="2" borderId="2" xfId="0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4" fillId="0" borderId="0" xfId="0" applyFont="1" applyBorder="1"/>
    <xf numFmtId="0" fontId="8" fillId="0" borderId="0" xfId="0" applyFont="1" applyBorder="1"/>
    <xf numFmtId="0" fontId="6" fillId="0" borderId="0" xfId="0" applyFont="1" applyBorder="1"/>
    <xf numFmtId="0" fontId="4" fillId="0" borderId="12" xfId="0" applyFont="1" applyBorder="1"/>
    <xf numFmtId="0" fontId="8" fillId="0" borderId="12" xfId="0" applyFont="1" applyBorder="1"/>
    <xf numFmtId="0" fontId="6" fillId="0" borderId="12" xfId="0" applyFont="1" applyBorder="1"/>
    <xf numFmtId="0" fontId="0" fillId="0" borderId="12" xfId="0" applyBorder="1"/>
    <xf numFmtId="0" fontId="16" fillId="0" borderId="0" xfId="0" applyFont="1" applyAlignment="1">
      <alignment horizontal="right" vertical="top"/>
    </xf>
    <xf numFmtId="0" fontId="15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3" fillId="2" borderId="1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wrapText="1"/>
    </xf>
    <xf numFmtId="0" fontId="2" fillId="3" borderId="10" xfId="0" applyFont="1" applyFill="1" applyBorder="1" applyAlignment="1">
      <alignment horizontal="left" wrapText="1"/>
    </xf>
    <xf numFmtId="0" fontId="2" fillId="3" borderId="12" xfId="0" applyFont="1" applyFill="1" applyBorder="1" applyAlignment="1">
      <alignment horizontal="left" wrapText="1"/>
    </xf>
    <xf numFmtId="0" fontId="2" fillId="3" borderId="13" xfId="0" applyFont="1" applyFill="1" applyBorder="1" applyAlignment="1">
      <alignment horizontal="left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8" fillId="0" borderId="0" xfId="0" applyFont="1"/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center" wrapText="1"/>
    </xf>
    <xf numFmtId="0" fontId="0" fillId="3" borderId="10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pPr>
              <a:solidFill>
                <a:schemeClr val="accent2"/>
              </a:solidFill>
              <a:ln w="6350" cap="flat" cmpd="sng" algn="ctr">
                <a:solidFill>
                  <a:schemeClr val="accent2"/>
                </a:solidFill>
                <a:prstDash val="solid"/>
                <a:round/>
              </a:ln>
              <a:effectLst/>
            </c:spPr>
          </c:marker>
          <c:xVal>
            <c:numRef>
              <c:f>Arkusz2!$B$6:$B$26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13.57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</c:numCache>
            </c:numRef>
          </c:xVal>
          <c:yVal>
            <c:numRef>
              <c:f>Arkusz2!$C$6:$C$26</c:f>
              <c:numCache>
                <c:formatCode>0.00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16.970562748477139</c:v>
                </c:pt>
                <c:pt idx="3">
                  <c:v>31.176914536239792</c:v>
                </c:pt>
                <c:pt idx="4">
                  <c:v>47.999999999999986</c:v>
                </c:pt>
                <c:pt idx="5">
                  <c:v>67.082039324993673</c:v>
                </c:pt>
                <c:pt idx="6">
                  <c:v>88.181630740194421</c:v>
                </c:pt>
                <c:pt idx="7">
                  <c:v>111.12155506471277</c:v>
                </c:pt>
                <c:pt idx="8">
                  <c:v>135.76450198781706</c:v>
                </c:pt>
                <c:pt idx="9">
                  <c:v>162</c:v>
                </c:pt>
                <c:pt idx="10">
                  <c:v>189.73665961010283</c:v>
                </c:pt>
                <c:pt idx="11">
                  <c:v>218.89723616345645</c:v>
                </c:pt>
                <c:pt idx="12">
                  <c:v>249.41531628991842</c:v>
                </c:pt>
                <c:pt idx="13">
                  <c:v>281.2329994861912</c:v>
                </c:pt>
                <c:pt idx="14">
                  <c:v>299.93076959191757</c:v>
                </c:pt>
                <c:pt idx="15" formatCode="General">
                  <c:v>300</c:v>
                </c:pt>
                <c:pt idx="16" formatCode="General">
                  <c:v>300</c:v>
                </c:pt>
                <c:pt idx="17" formatCode="General">
                  <c:v>300</c:v>
                </c:pt>
                <c:pt idx="18" formatCode="General">
                  <c:v>300</c:v>
                </c:pt>
                <c:pt idx="19" formatCode="General">
                  <c:v>300</c:v>
                </c:pt>
                <c:pt idx="20" formatCode="General">
                  <c:v>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A1A-46B3-B03C-F563FDF7E9E3}"/>
            </c:ext>
          </c:extLst>
        </c:ser>
        <c:ser>
          <c:idx val="0"/>
          <c:order val="1"/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6350" cap="flat" cmpd="sng" algn="ctr">
                <a:solidFill>
                  <a:schemeClr val="accent1"/>
                </a:solidFill>
                <a:prstDash val="solid"/>
                <a:round/>
              </a:ln>
              <a:effectLst/>
            </c:spPr>
          </c:marker>
          <c:xVal>
            <c:numRef>
              <c:f>Arkusz2!$F$6:$F$25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3">
                  <c:v>1.01</c:v>
                </c:pt>
                <c:pt idx="4">
                  <c:v>2</c:v>
                </c:pt>
                <c:pt idx="6">
                  <c:v>2.0099999999999998</c:v>
                </c:pt>
                <c:pt idx="7">
                  <c:v>4</c:v>
                </c:pt>
                <c:pt idx="9">
                  <c:v>4.01</c:v>
                </c:pt>
                <c:pt idx="10">
                  <c:v>6</c:v>
                </c:pt>
                <c:pt idx="12">
                  <c:v>6.01</c:v>
                </c:pt>
                <c:pt idx="13">
                  <c:v>9</c:v>
                </c:pt>
                <c:pt idx="15">
                  <c:v>9.01</c:v>
                </c:pt>
                <c:pt idx="16">
                  <c:v>12</c:v>
                </c:pt>
                <c:pt idx="18">
                  <c:v>12.01</c:v>
                </c:pt>
                <c:pt idx="19">
                  <c:v>19</c:v>
                </c:pt>
              </c:numCache>
            </c:numRef>
          </c:xVal>
          <c:yVal>
            <c:numRef>
              <c:f>Arkusz2!$G$6:$G$25</c:f>
              <c:numCache>
                <c:formatCode>General</c:formatCode>
                <c:ptCount val="20"/>
                <c:pt idx="0">
                  <c:v>5</c:v>
                </c:pt>
                <c:pt idx="1">
                  <c:v>5</c:v>
                </c:pt>
                <c:pt idx="3">
                  <c:v>20</c:v>
                </c:pt>
                <c:pt idx="4">
                  <c:v>20</c:v>
                </c:pt>
                <c:pt idx="6">
                  <c:v>40</c:v>
                </c:pt>
                <c:pt idx="7">
                  <c:v>40</c:v>
                </c:pt>
                <c:pt idx="9">
                  <c:v>70</c:v>
                </c:pt>
                <c:pt idx="10">
                  <c:v>70</c:v>
                </c:pt>
                <c:pt idx="12">
                  <c:v>140</c:v>
                </c:pt>
                <c:pt idx="13">
                  <c:v>140</c:v>
                </c:pt>
                <c:pt idx="15">
                  <c:v>200</c:v>
                </c:pt>
                <c:pt idx="16">
                  <c:v>200</c:v>
                </c:pt>
                <c:pt idx="18">
                  <c:v>300</c:v>
                </c:pt>
                <c:pt idx="19">
                  <c:v>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A1A-46B3-B03C-F563FDF7E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5752847"/>
        <c:axId val="1455745775"/>
      </c:scatterChart>
      <c:valAx>
        <c:axId val="14557528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IF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455745775"/>
        <c:crosses val="autoZero"/>
        <c:crossBetween val="midCat"/>
      </c:valAx>
      <c:valAx>
        <c:axId val="14557457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Punkty</a:t>
                </a:r>
              </a:p>
            </c:rich>
          </c:tx>
          <c:layout>
            <c:manualLayout>
              <c:xMode val="edge"/>
              <c:yMode val="edge"/>
              <c:x val="3.0877192982456142E-2"/>
              <c:y val="0.413704591273916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455752847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  <a:alpha val="0"/>
        </a:schemeClr>
      </a:solidFill>
      <a:prstDash val="solid"/>
      <a:round/>
    </a:ln>
    <a:effectLst/>
  </c:spPr>
  <c:txPr>
    <a:bodyPr/>
    <a:lstStyle/>
    <a:p>
      <a:pPr>
        <a:defRPr sz="1200"/>
      </a:pPr>
      <a:endParaRPr lang="pl-P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4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4</xdr:row>
      <xdr:rowOff>133350</xdr:rowOff>
    </xdr:from>
    <xdr:to>
      <xdr:col>16</xdr:col>
      <xdr:colOff>561975</xdr:colOff>
      <xdr:row>35</xdr:row>
      <xdr:rowOff>161926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0.35579</cdr:x>
      <cdr:y>0.28047</cdr:y>
    </cdr:from>
    <cdr:to>
      <cdr:x>0.57895</cdr:x>
      <cdr:y>0.32599</cdr:y>
    </cdr:to>
    <cdr:sp macro="" textlink="">
      <cdr:nvSpPr>
        <cdr:cNvPr id="2" name="pole tekstowe 1"/>
        <cdr:cNvSpPr txBox="1"/>
      </cdr:nvSpPr>
      <cdr:spPr>
        <a:xfrm xmlns:a="http://schemas.openxmlformats.org/drawingml/2006/main">
          <a:off x="1609725" y="1819276"/>
          <a:ext cx="100965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l-PL" sz="1100">
              <a:solidFill>
                <a:schemeClr val="accent2">
                  <a:lumMod val="75000"/>
                </a:schemeClr>
              </a:solidFill>
            </a:rPr>
            <a:t>Punkty = 6</a:t>
          </a:r>
          <a:r>
            <a:rPr lang="pl-PL" sz="1100">
              <a:solidFill>
                <a:schemeClr val="accent2">
                  <a:lumMod val="75000"/>
                </a:schemeClr>
              </a:solidFill>
              <a:sym typeface="Symbol" panose="05050102010706020507" pitchFamily="18" charset="2"/>
            </a:rPr>
            <a:t></a:t>
          </a:r>
          <a:r>
            <a:rPr lang="pl-PL" sz="1100">
              <a:solidFill>
                <a:schemeClr val="accent2">
                  <a:lumMod val="75000"/>
                </a:schemeClr>
              </a:solidFill>
            </a:rPr>
            <a:t>IF</a:t>
          </a:r>
          <a:r>
            <a:rPr lang="pl-PL" sz="1100" baseline="30000">
              <a:solidFill>
                <a:schemeClr val="accent2">
                  <a:lumMod val="75000"/>
                </a:schemeClr>
              </a:solidFill>
            </a:rPr>
            <a:t>1,5</a:t>
          </a:r>
        </a:p>
      </cdr:txBody>
    </cdr:sp>
  </cdr:relSizeAnchor>
  <cdr:relSizeAnchor xmlns:cdr="http://schemas.openxmlformats.org/drawingml/2006/chartDrawing">
    <cdr:from>
      <cdr:x>0.62611</cdr:x>
      <cdr:y>0.41905</cdr:y>
    </cdr:from>
    <cdr:to>
      <cdr:x>0.84927</cdr:x>
      <cdr:y>0.46457</cdr:y>
    </cdr:to>
    <cdr:sp macro="" textlink="">
      <cdr:nvSpPr>
        <cdr:cNvPr id="3" name="pole tekstowe 2"/>
        <cdr:cNvSpPr txBox="1"/>
      </cdr:nvSpPr>
      <cdr:spPr>
        <a:xfrm xmlns:a="http://schemas.openxmlformats.org/drawingml/2006/main">
          <a:off x="3154800" y="3197128"/>
          <a:ext cx="1124432" cy="3473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l-PL" sz="1100">
              <a:solidFill>
                <a:schemeClr val="accent1">
                  <a:lumMod val="75000"/>
                </a:schemeClr>
              </a:solidFill>
            </a:rPr>
            <a:t>Punkty = przedziały</a:t>
          </a:r>
          <a:endParaRPr lang="pl-PL" sz="1100" baseline="30000">
            <a:solidFill>
              <a:schemeClr val="accent1">
                <a:lumMod val="75000"/>
              </a:schemeClr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68"/>
  <sheetViews>
    <sheetView tabSelected="1" zoomScale="120" zoomScaleNormal="120" workbookViewId="0">
      <selection activeCell="H64" sqref="H64"/>
    </sheetView>
  </sheetViews>
  <sheetFormatPr defaultRowHeight="15" x14ac:dyDescent="0.25"/>
  <cols>
    <col min="1" max="1" width="3.7109375" customWidth="1"/>
    <col min="3" max="3" width="44.140625" style="29" customWidth="1"/>
    <col min="4" max="4" width="16" customWidth="1"/>
    <col min="5" max="5" width="9.85546875" customWidth="1"/>
    <col min="6" max="6" width="18.7109375" customWidth="1"/>
  </cols>
  <sheetData>
    <row r="2" spans="2:6" x14ac:dyDescent="0.25">
      <c r="C2" s="77" t="s">
        <v>13</v>
      </c>
      <c r="D2" s="78"/>
      <c r="E2" s="79"/>
    </row>
    <row r="3" spans="2:6" ht="16.5" customHeight="1" x14ac:dyDescent="0.25">
      <c r="B3" s="7"/>
      <c r="C3" s="80" t="s">
        <v>14</v>
      </c>
      <c r="D3" s="81"/>
      <c r="E3" s="82"/>
      <c r="F3" s="7"/>
    </row>
    <row r="4" spans="2:6" ht="15.75" customHeight="1" x14ac:dyDescent="0.25">
      <c r="B4" s="7"/>
      <c r="C4" s="21" t="s">
        <v>15</v>
      </c>
      <c r="D4" s="14"/>
      <c r="E4" s="15"/>
      <c r="F4" s="7"/>
    </row>
    <row r="5" spans="2:6" ht="15.75" customHeight="1" x14ac:dyDescent="0.25">
      <c r="B5" s="7"/>
      <c r="C5" s="21" t="s">
        <v>16</v>
      </c>
      <c r="D5" s="70"/>
      <c r="E5" s="71"/>
      <c r="F5" s="7"/>
    </row>
    <row r="6" spans="2:6" ht="16.5" customHeight="1" x14ac:dyDescent="0.25">
      <c r="B6" s="7"/>
      <c r="C6" s="22" t="s">
        <v>10</v>
      </c>
      <c r="D6" s="72"/>
      <c r="E6" s="73"/>
      <c r="F6" s="7"/>
    </row>
    <row r="8" spans="2:6" ht="30" x14ac:dyDescent="0.25">
      <c r="B8" s="4"/>
      <c r="C8" s="23" t="s">
        <v>54</v>
      </c>
      <c r="D8" s="4" t="s">
        <v>17</v>
      </c>
      <c r="E8" s="4" t="s">
        <v>60</v>
      </c>
      <c r="F8" s="4" t="s">
        <v>29</v>
      </c>
    </row>
    <row r="9" spans="2:6" ht="59.25" customHeight="1" x14ac:dyDescent="0.25">
      <c r="B9" s="5" t="s">
        <v>2</v>
      </c>
      <c r="C9" s="24" t="s">
        <v>59</v>
      </c>
      <c r="D9" s="9" t="s">
        <v>1</v>
      </c>
      <c r="E9" s="9" t="s">
        <v>0</v>
      </c>
      <c r="F9" s="9" t="s">
        <v>18</v>
      </c>
    </row>
    <row r="10" spans="2:6" x14ac:dyDescent="0.25">
      <c r="B10" s="2">
        <v>1</v>
      </c>
      <c r="C10" s="25"/>
      <c r="D10" s="30"/>
      <c r="E10" s="36"/>
      <c r="F10" s="31">
        <f>MIN(300*E10,6*E10*(D10^1.5))</f>
        <v>0</v>
      </c>
    </row>
    <row r="11" spans="2:6" x14ac:dyDescent="0.25">
      <c r="B11" s="2">
        <v>2</v>
      </c>
      <c r="C11" s="25"/>
      <c r="D11" s="30"/>
      <c r="E11" s="36"/>
      <c r="F11" s="31">
        <f t="shared" ref="F11:F16" si="0">MIN(300*E11,6*E11*(D11^1.5))</f>
        <v>0</v>
      </c>
    </row>
    <row r="12" spans="2:6" x14ac:dyDescent="0.25">
      <c r="B12" s="2">
        <v>3</v>
      </c>
      <c r="C12" s="25"/>
      <c r="D12" s="30"/>
      <c r="E12" s="36"/>
      <c r="F12" s="31">
        <f t="shared" si="0"/>
        <v>0</v>
      </c>
    </row>
    <row r="13" spans="2:6" x14ac:dyDescent="0.25">
      <c r="B13" s="2">
        <v>4</v>
      </c>
      <c r="C13" s="25"/>
      <c r="D13" s="30"/>
      <c r="E13" s="36"/>
      <c r="F13" s="31">
        <f t="shared" si="0"/>
        <v>0</v>
      </c>
    </row>
    <row r="14" spans="2:6" x14ac:dyDescent="0.25">
      <c r="B14" s="2">
        <v>5</v>
      </c>
      <c r="C14" s="25"/>
      <c r="D14" s="30"/>
      <c r="E14" s="36"/>
      <c r="F14" s="31">
        <f t="shared" si="0"/>
        <v>0</v>
      </c>
    </row>
    <row r="15" spans="2:6" x14ac:dyDescent="0.25">
      <c r="B15" s="2">
        <v>6</v>
      </c>
      <c r="C15" s="25"/>
      <c r="D15" s="30"/>
      <c r="E15" s="36"/>
      <c r="F15" s="31">
        <f t="shared" si="0"/>
        <v>0</v>
      </c>
    </row>
    <row r="16" spans="2:6" x14ac:dyDescent="0.25">
      <c r="B16" s="2">
        <v>7</v>
      </c>
      <c r="C16" s="25"/>
      <c r="D16" s="30"/>
      <c r="E16" s="36"/>
      <c r="F16" s="31">
        <f t="shared" si="0"/>
        <v>0</v>
      </c>
    </row>
    <row r="17" spans="2:6" ht="45" x14ac:dyDescent="0.25">
      <c r="B17" s="5" t="s">
        <v>3</v>
      </c>
      <c r="C17" s="24" t="s">
        <v>61</v>
      </c>
      <c r="D17" s="9" t="s">
        <v>55</v>
      </c>
      <c r="E17" s="9" t="s">
        <v>0</v>
      </c>
      <c r="F17" s="13"/>
    </row>
    <row r="18" spans="2:6" x14ac:dyDescent="0.25">
      <c r="B18" s="6"/>
      <c r="C18" s="26"/>
      <c r="D18" s="9">
        <v>4</v>
      </c>
      <c r="E18" s="6"/>
      <c r="F18" s="13">
        <f>D18*E18</f>
        <v>0</v>
      </c>
    </row>
    <row r="19" spans="2:6" ht="30" x14ac:dyDescent="0.25">
      <c r="B19" s="5" t="s">
        <v>4</v>
      </c>
      <c r="C19" s="24" t="s">
        <v>19</v>
      </c>
      <c r="D19" s="9" t="s">
        <v>55</v>
      </c>
      <c r="E19" s="9" t="s">
        <v>0</v>
      </c>
      <c r="F19" s="13"/>
    </row>
    <row r="20" spans="2:6" x14ac:dyDescent="0.25">
      <c r="B20" s="6"/>
      <c r="C20" s="26"/>
      <c r="D20" s="9">
        <v>1</v>
      </c>
      <c r="E20" s="6"/>
      <c r="F20" s="48">
        <f>D20*E20</f>
        <v>0</v>
      </c>
    </row>
    <row r="21" spans="2:6" ht="18.75" x14ac:dyDescent="0.3">
      <c r="C21"/>
      <c r="E21" s="41" t="s">
        <v>48</v>
      </c>
      <c r="F21" s="42">
        <f xml:space="preserve"> SUM(F10:F16,F18,F20)</f>
        <v>0</v>
      </c>
    </row>
    <row r="22" spans="2:6" x14ac:dyDescent="0.25">
      <c r="B22" s="44"/>
      <c r="C22" s="45"/>
      <c r="D22" s="44"/>
      <c r="E22" s="44"/>
      <c r="F22" s="46"/>
    </row>
    <row r="23" spans="2:6" ht="30" x14ac:dyDescent="0.25">
      <c r="B23" s="4"/>
      <c r="C23" s="23" t="s">
        <v>64</v>
      </c>
      <c r="D23" s="10" t="s">
        <v>55</v>
      </c>
      <c r="E23" s="4" t="s">
        <v>28</v>
      </c>
      <c r="F23" s="4" t="s">
        <v>29</v>
      </c>
    </row>
    <row r="24" spans="2:6" ht="30" x14ac:dyDescent="0.25">
      <c r="B24" s="65" t="s">
        <v>5</v>
      </c>
      <c r="C24" s="24" t="s">
        <v>62</v>
      </c>
      <c r="D24" s="32">
        <v>4</v>
      </c>
      <c r="E24" s="8"/>
      <c r="F24" s="13">
        <f>D24*E24</f>
        <v>0</v>
      </c>
    </row>
    <row r="25" spans="2:6" ht="32.25" customHeight="1" x14ac:dyDescent="0.25">
      <c r="B25" s="66"/>
      <c r="C25" s="24" t="s">
        <v>63</v>
      </c>
      <c r="D25" s="32">
        <v>2</v>
      </c>
      <c r="E25" s="49"/>
      <c r="F25" s="48">
        <f>D25*E25</f>
        <v>0</v>
      </c>
    </row>
    <row r="26" spans="2:6" ht="18.75" x14ac:dyDescent="0.3">
      <c r="B26" s="16"/>
      <c r="C26" s="50"/>
      <c r="D26" s="33"/>
      <c r="E26" s="41" t="s">
        <v>49</v>
      </c>
      <c r="F26" s="42">
        <f xml:space="preserve"> SUM(F24:F25)</f>
        <v>0</v>
      </c>
    </row>
    <row r="27" spans="2:6" s="11" customFormat="1" x14ac:dyDescent="0.25">
      <c r="B27" s="16"/>
      <c r="C27" s="50"/>
      <c r="D27" s="33"/>
      <c r="E27" s="51"/>
      <c r="F27" s="52"/>
    </row>
    <row r="28" spans="2:6" ht="30" x14ac:dyDescent="0.25">
      <c r="B28" s="3"/>
      <c r="C28" s="23" t="s">
        <v>65</v>
      </c>
      <c r="D28" s="10" t="s">
        <v>56</v>
      </c>
      <c r="E28" s="4" t="s">
        <v>28</v>
      </c>
      <c r="F28" s="4" t="s">
        <v>29</v>
      </c>
    </row>
    <row r="29" spans="2:6" ht="30" x14ac:dyDescent="0.25">
      <c r="B29" s="65" t="s">
        <v>6</v>
      </c>
      <c r="C29" s="24" t="s">
        <v>20</v>
      </c>
      <c r="D29" s="9">
        <v>40</v>
      </c>
      <c r="E29" s="12"/>
      <c r="F29" s="13">
        <f>D29*E29</f>
        <v>0</v>
      </c>
    </row>
    <row r="30" spans="2:6" x14ac:dyDescent="0.25">
      <c r="B30" s="67"/>
      <c r="C30" s="24" t="s">
        <v>21</v>
      </c>
      <c r="D30" s="9">
        <v>30</v>
      </c>
      <c r="E30" s="8"/>
      <c r="F30" s="13">
        <f t="shared" ref="F30:F37" si="1">D30*E30</f>
        <v>0</v>
      </c>
    </row>
    <row r="31" spans="2:6" ht="30" x14ac:dyDescent="0.25">
      <c r="B31" s="67"/>
      <c r="C31" s="24" t="s">
        <v>22</v>
      </c>
      <c r="D31" s="9">
        <v>30</v>
      </c>
      <c r="E31" s="8"/>
      <c r="F31" s="13">
        <f t="shared" si="1"/>
        <v>0</v>
      </c>
    </row>
    <row r="32" spans="2:6" ht="30" x14ac:dyDescent="0.25">
      <c r="B32" s="67"/>
      <c r="C32" s="24" t="s">
        <v>23</v>
      </c>
      <c r="D32" s="9">
        <v>15</v>
      </c>
      <c r="E32" s="8"/>
      <c r="F32" s="13">
        <f t="shared" si="1"/>
        <v>0</v>
      </c>
    </row>
    <row r="33" spans="2:6" ht="30" x14ac:dyDescent="0.25">
      <c r="B33" s="67"/>
      <c r="C33" s="24" t="s">
        <v>66</v>
      </c>
      <c r="D33" s="9">
        <v>10</v>
      </c>
      <c r="E33" s="8"/>
      <c r="F33" s="13">
        <f t="shared" si="1"/>
        <v>0</v>
      </c>
    </row>
    <row r="34" spans="2:6" ht="30" x14ac:dyDescent="0.25">
      <c r="B34" s="67"/>
      <c r="C34" s="24" t="s">
        <v>67</v>
      </c>
      <c r="D34" s="9">
        <v>6</v>
      </c>
      <c r="E34" s="8"/>
      <c r="F34" s="13">
        <f t="shared" si="1"/>
        <v>0</v>
      </c>
    </row>
    <row r="35" spans="2:6" x14ac:dyDescent="0.25">
      <c r="B35" s="67"/>
      <c r="C35" s="24" t="s">
        <v>24</v>
      </c>
      <c r="D35" s="9">
        <v>12</v>
      </c>
      <c r="E35" s="8"/>
      <c r="F35" s="13">
        <f t="shared" si="1"/>
        <v>0</v>
      </c>
    </row>
    <row r="36" spans="2:6" x14ac:dyDescent="0.25">
      <c r="B36" s="67"/>
      <c r="C36" s="24" t="s">
        <v>25</v>
      </c>
      <c r="D36" s="9">
        <v>8</v>
      </c>
      <c r="E36" s="8"/>
      <c r="F36" s="13">
        <f t="shared" si="1"/>
        <v>0</v>
      </c>
    </row>
    <row r="37" spans="2:6" x14ac:dyDescent="0.25">
      <c r="B37" s="66"/>
      <c r="C37" s="24" t="s">
        <v>26</v>
      </c>
      <c r="D37" s="9">
        <v>12</v>
      </c>
      <c r="E37" s="8"/>
      <c r="F37" s="13">
        <f t="shared" si="1"/>
        <v>0</v>
      </c>
    </row>
    <row r="38" spans="2:6" ht="18.75" x14ac:dyDescent="0.3">
      <c r="B38" s="47"/>
      <c r="C38" s="47"/>
      <c r="D38" s="47"/>
      <c r="E38" s="41" t="s">
        <v>50</v>
      </c>
      <c r="F38" s="42">
        <f xml:space="preserve"> SUM(F29:F37)</f>
        <v>0</v>
      </c>
    </row>
    <row r="39" spans="2:6" x14ac:dyDescent="0.25">
      <c r="B39" s="56"/>
      <c r="C39" s="57"/>
      <c r="D39" s="58"/>
      <c r="E39" s="34"/>
      <c r="F39" s="35"/>
    </row>
    <row r="40" spans="2:6" ht="30" x14ac:dyDescent="0.25">
      <c r="B40" s="3"/>
      <c r="C40" s="23" t="s">
        <v>27</v>
      </c>
      <c r="D40" s="10" t="s">
        <v>55</v>
      </c>
      <c r="E40" s="4" t="s">
        <v>28</v>
      </c>
      <c r="F40" s="4" t="s">
        <v>29</v>
      </c>
    </row>
    <row r="41" spans="2:6" ht="30" x14ac:dyDescent="0.25">
      <c r="B41" s="68" t="s">
        <v>7</v>
      </c>
      <c r="C41" s="27" t="s">
        <v>41</v>
      </c>
      <c r="D41" s="32">
        <v>6</v>
      </c>
      <c r="E41" s="36"/>
      <c r="F41" s="37">
        <f>D41*E41</f>
        <v>0</v>
      </c>
    </row>
    <row r="42" spans="2:6" ht="30" x14ac:dyDescent="0.25">
      <c r="B42" s="69"/>
      <c r="C42" s="27" t="s">
        <v>40</v>
      </c>
      <c r="D42" s="32">
        <v>20</v>
      </c>
      <c r="E42" s="36"/>
      <c r="F42" s="37">
        <f>D42*E42</f>
        <v>0</v>
      </c>
    </row>
    <row r="43" spans="2:6" ht="18.75" x14ac:dyDescent="0.3">
      <c r="B43" s="53"/>
      <c r="C43" s="54"/>
      <c r="D43" s="55"/>
      <c r="E43" s="41" t="s">
        <v>51</v>
      </c>
      <c r="F43" s="42">
        <f xml:space="preserve"> SUM(F41:F42)</f>
        <v>0</v>
      </c>
    </row>
    <row r="44" spans="2:6" x14ac:dyDescent="0.25">
      <c r="C44"/>
    </row>
    <row r="45" spans="2:6" ht="30" x14ac:dyDescent="0.25">
      <c r="B45" s="3"/>
      <c r="C45" s="23" t="s">
        <v>11</v>
      </c>
      <c r="D45" s="10" t="s">
        <v>55</v>
      </c>
      <c r="E45" s="4" t="s">
        <v>28</v>
      </c>
      <c r="F45" s="4" t="s">
        <v>29</v>
      </c>
    </row>
    <row r="46" spans="2:6" ht="30" x14ac:dyDescent="0.25">
      <c r="B46" s="65" t="s">
        <v>8</v>
      </c>
      <c r="C46" s="24" t="s">
        <v>42</v>
      </c>
      <c r="D46" s="32">
        <v>15</v>
      </c>
      <c r="E46" s="8"/>
      <c r="F46" s="13">
        <f>D46*E46</f>
        <v>0</v>
      </c>
    </row>
    <row r="47" spans="2:6" ht="30" x14ac:dyDescent="0.25">
      <c r="B47" s="67"/>
      <c r="C47" s="24" t="s">
        <v>43</v>
      </c>
      <c r="D47" s="32">
        <v>10</v>
      </c>
      <c r="E47" s="8"/>
      <c r="F47" s="13">
        <f t="shared" ref="F47:F52" si="2">D47*E47</f>
        <v>0</v>
      </c>
    </row>
    <row r="48" spans="2:6" ht="30" x14ac:dyDescent="0.25">
      <c r="B48" s="67"/>
      <c r="C48" s="24" t="s">
        <v>45</v>
      </c>
      <c r="D48" s="32">
        <v>10</v>
      </c>
      <c r="E48" s="8"/>
      <c r="F48" s="13">
        <f t="shared" si="2"/>
        <v>0</v>
      </c>
    </row>
    <row r="49" spans="2:6" ht="30" x14ac:dyDescent="0.25">
      <c r="B49" s="67"/>
      <c r="C49" s="24" t="s">
        <v>44</v>
      </c>
      <c r="D49" s="32">
        <v>5</v>
      </c>
      <c r="E49" s="6"/>
      <c r="F49" s="13">
        <f>D49*E49</f>
        <v>0</v>
      </c>
    </row>
    <row r="50" spans="2:6" x14ac:dyDescent="0.25">
      <c r="B50" s="67"/>
      <c r="C50" s="24" t="s">
        <v>68</v>
      </c>
      <c r="D50" s="32">
        <v>1</v>
      </c>
      <c r="E50" s="6"/>
      <c r="F50" s="13">
        <f t="shared" si="2"/>
        <v>0</v>
      </c>
    </row>
    <row r="51" spans="2:6" x14ac:dyDescent="0.25">
      <c r="B51" s="67"/>
      <c r="C51" s="24" t="s">
        <v>47</v>
      </c>
      <c r="D51" s="32">
        <v>8</v>
      </c>
      <c r="E51" s="6"/>
      <c r="F51" s="13">
        <f t="shared" si="2"/>
        <v>0</v>
      </c>
    </row>
    <row r="52" spans="2:6" x14ac:dyDescent="0.25">
      <c r="B52" s="66"/>
      <c r="C52" s="24" t="s">
        <v>46</v>
      </c>
      <c r="D52" s="32">
        <v>4</v>
      </c>
      <c r="E52" s="6"/>
      <c r="F52" s="13">
        <f t="shared" si="2"/>
        <v>0</v>
      </c>
    </row>
    <row r="53" spans="2:6" ht="18.75" x14ac:dyDescent="0.3">
      <c r="B53" s="47"/>
      <c r="C53" s="47"/>
      <c r="D53" s="47"/>
      <c r="E53" s="41" t="s">
        <v>52</v>
      </c>
      <c r="F53" s="42">
        <f xml:space="preserve"> SUM(F46:F52)</f>
        <v>0</v>
      </c>
    </row>
    <row r="54" spans="2:6" x14ac:dyDescent="0.25">
      <c r="B54" s="53"/>
      <c r="C54" s="54"/>
      <c r="D54" s="55"/>
      <c r="E54" s="38"/>
      <c r="F54" s="39"/>
    </row>
    <row r="55" spans="2:6" ht="30" x14ac:dyDescent="0.25">
      <c r="B55" s="4"/>
      <c r="C55" s="23" t="s">
        <v>37</v>
      </c>
      <c r="D55" s="10" t="s">
        <v>55</v>
      </c>
      <c r="E55" s="4" t="s">
        <v>28</v>
      </c>
      <c r="F55" s="4" t="s">
        <v>29</v>
      </c>
    </row>
    <row r="56" spans="2:6" x14ac:dyDescent="0.25">
      <c r="B56" s="65" t="s">
        <v>9</v>
      </c>
      <c r="C56" s="24" t="s">
        <v>38</v>
      </c>
      <c r="D56" s="9">
        <v>8</v>
      </c>
      <c r="E56" s="19"/>
      <c r="F56" s="13">
        <f>D56*E56</f>
        <v>0</v>
      </c>
    </row>
    <row r="57" spans="2:6" x14ac:dyDescent="0.25">
      <c r="B57" s="66"/>
      <c r="C57" s="28" t="s">
        <v>39</v>
      </c>
      <c r="D57" s="18">
        <v>16</v>
      </c>
      <c r="E57" s="20"/>
      <c r="F57" s="13">
        <f>D57*E57</f>
        <v>0</v>
      </c>
    </row>
    <row r="58" spans="2:6" ht="18.75" x14ac:dyDescent="0.3">
      <c r="C58"/>
      <c r="E58" s="41" t="s">
        <v>53</v>
      </c>
      <c r="F58" s="42">
        <f xml:space="preserve"> SUM(F56:F57)</f>
        <v>0</v>
      </c>
    </row>
    <row r="59" spans="2:6" x14ac:dyDescent="0.25">
      <c r="D59" s="40"/>
      <c r="E59" s="40"/>
      <c r="F59" s="40"/>
    </row>
    <row r="60" spans="2:6" ht="18.75" x14ac:dyDescent="0.3">
      <c r="D60" s="40"/>
      <c r="E60" s="64" t="s">
        <v>30</v>
      </c>
      <c r="F60" s="42">
        <f xml:space="preserve"> SUM(F21,F26,F38,F43,F53,F58)</f>
        <v>0</v>
      </c>
    </row>
    <row r="61" spans="2:6" x14ac:dyDescent="0.25">
      <c r="D61" s="40"/>
      <c r="E61" s="40"/>
      <c r="F61" s="40"/>
    </row>
    <row r="62" spans="2:6" x14ac:dyDescent="0.25">
      <c r="C62" s="29" t="s">
        <v>57</v>
      </c>
      <c r="D62" s="43" t="s">
        <v>31</v>
      </c>
      <c r="E62" s="43"/>
      <c r="F62" s="43"/>
    </row>
    <row r="63" spans="2:6" x14ac:dyDescent="0.25">
      <c r="C63" s="76" t="s">
        <v>58</v>
      </c>
      <c r="D63" s="17" t="s">
        <v>32</v>
      </c>
      <c r="E63" s="17"/>
      <c r="F63" s="17"/>
    </row>
    <row r="64" spans="2:6" x14ac:dyDescent="0.25">
      <c r="B64" s="59"/>
      <c r="C64" s="57"/>
      <c r="D64" s="59"/>
      <c r="E64" s="59"/>
      <c r="F64" s="59"/>
    </row>
    <row r="65" spans="2:6" ht="36" customHeight="1" x14ac:dyDescent="0.25">
      <c r="B65" s="60">
        <v>1</v>
      </c>
      <c r="C65" s="74" t="s">
        <v>33</v>
      </c>
      <c r="D65" s="75"/>
      <c r="E65" s="75"/>
      <c r="F65" s="75"/>
    </row>
    <row r="66" spans="2:6" ht="33.75" customHeight="1" x14ac:dyDescent="0.25">
      <c r="B66" s="60">
        <v>2</v>
      </c>
      <c r="C66" s="74" t="s">
        <v>34</v>
      </c>
      <c r="D66" s="75"/>
      <c r="E66" s="75"/>
      <c r="F66" s="75"/>
    </row>
    <row r="67" spans="2:6" ht="24.75" customHeight="1" x14ac:dyDescent="0.25">
      <c r="B67" s="60">
        <v>3</v>
      </c>
      <c r="C67" s="74" t="s">
        <v>35</v>
      </c>
      <c r="D67" s="75"/>
      <c r="E67" s="75"/>
      <c r="F67" s="75"/>
    </row>
    <row r="68" spans="2:6" x14ac:dyDescent="0.25">
      <c r="B68" s="61" t="s">
        <v>12</v>
      </c>
      <c r="C68" s="62" t="s">
        <v>36</v>
      </c>
      <c r="D68" s="63"/>
      <c r="E68" s="63"/>
      <c r="F68" s="63"/>
    </row>
  </sheetData>
  <mergeCells count="12">
    <mergeCell ref="C66:F66"/>
    <mergeCell ref="C67:F67"/>
    <mergeCell ref="B46:B52"/>
    <mergeCell ref="B56:B57"/>
    <mergeCell ref="C65:F65"/>
    <mergeCell ref="B24:B25"/>
    <mergeCell ref="B29:B37"/>
    <mergeCell ref="B41:B42"/>
    <mergeCell ref="C2:E2"/>
    <mergeCell ref="C3:E3"/>
    <mergeCell ref="D5:E5"/>
    <mergeCell ref="D6:E6"/>
  </mergeCells>
  <pageMargins left="0.7" right="0.7" top="0.75" bottom="0.75" header="0.3" footer="0.3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G26"/>
  <sheetViews>
    <sheetView zoomScale="120" zoomScaleNormal="120" workbookViewId="0">
      <selection activeCell="D31" sqref="D31"/>
    </sheetView>
  </sheetViews>
  <sheetFormatPr defaultRowHeight="15" x14ac:dyDescent="0.25"/>
  <sheetData>
    <row r="6" spans="2:7" x14ac:dyDescent="0.25">
      <c r="B6">
        <v>0</v>
      </c>
      <c r="C6" s="1">
        <f>6*(B6^1.5)</f>
        <v>0</v>
      </c>
      <c r="D6">
        <v>5</v>
      </c>
      <c r="F6">
        <v>0</v>
      </c>
      <c r="G6">
        <v>5</v>
      </c>
    </row>
    <row r="7" spans="2:7" x14ac:dyDescent="0.25">
      <c r="B7">
        <v>1</v>
      </c>
      <c r="C7" s="1">
        <f t="shared" ref="C7:C20" si="0">6*(B7^1.5)</f>
        <v>6</v>
      </c>
      <c r="D7">
        <v>20</v>
      </c>
      <c r="F7">
        <v>1</v>
      </c>
      <c r="G7">
        <v>5</v>
      </c>
    </row>
    <row r="8" spans="2:7" x14ac:dyDescent="0.25">
      <c r="B8">
        <v>2</v>
      </c>
      <c r="C8" s="1">
        <f t="shared" si="0"/>
        <v>16.970562748477139</v>
      </c>
      <c r="D8">
        <v>40</v>
      </c>
    </row>
    <row r="9" spans="2:7" x14ac:dyDescent="0.25">
      <c r="B9">
        <v>3</v>
      </c>
      <c r="C9" s="1">
        <f t="shared" si="0"/>
        <v>31.176914536239792</v>
      </c>
      <c r="D9">
        <v>40</v>
      </c>
      <c r="F9">
        <v>1.01</v>
      </c>
      <c r="G9">
        <v>20</v>
      </c>
    </row>
    <row r="10" spans="2:7" x14ac:dyDescent="0.25">
      <c r="B10">
        <v>4</v>
      </c>
      <c r="C10" s="1">
        <f t="shared" si="0"/>
        <v>47.999999999999986</v>
      </c>
      <c r="D10">
        <v>70</v>
      </c>
      <c r="F10">
        <v>2</v>
      </c>
      <c r="G10">
        <v>20</v>
      </c>
    </row>
    <row r="11" spans="2:7" x14ac:dyDescent="0.25">
      <c r="B11">
        <v>5</v>
      </c>
      <c r="C11" s="1">
        <f t="shared" si="0"/>
        <v>67.082039324993673</v>
      </c>
      <c r="D11">
        <v>70</v>
      </c>
    </row>
    <row r="12" spans="2:7" x14ac:dyDescent="0.25">
      <c r="B12">
        <v>6</v>
      </c>
      <c r="C12" s="1">
        <f t="shared" si="0"/>
        <v>88.181630740194421</v>
      </c>
      <c r="D12">
        <v>140</v>
      </c>
      <c r="F12">
        <v>2.0099999999999998</v>
      </c>
      <c r="G12">
        <v>40</v>
      </c>
    </row>
    <row r="13" spans="2:7" x14ac:dyDescent="0.25">
      <c r="B13">
        <v>7</v>
      </c>
      <c r="C13" s="1">
        <f t="shared" si="0"/>
        <v>111.12155506471277</v>
      </c>
      <c r="D13">
        <v>140</v>
      </c>
      <c r="F13">
        <v>4</v>
      </c>
      <c r="G13">
        <v>40</v>
      </c>
    </row>
    <row r="14" spans="2:7" x14ac:dyDescent="0.25">
      <c r="B14">
        <v>8</v>
      </c>
      <c r="C14" s="1">
        <f t="shared" si="0"/>
        <v>135.76450198781706</v>
      </c>
      <c r="D14">
        <v>140</v>
      </c>
    </row>
    <row r="15" spans="2:7" x14ac:dyDescent="0.25">
      <c r="B15">
        <v>9</v>
      </c>
      <c r="C15" s="1">
        <f t="shared" si="0"/>
        <v>162</v>
      </c>
      <c r="D15">
        <v>200</v>
      </c>
      <c r="F15">
        <v>4.01</v>
      </c>
      <c r="G15">
        <v>70</v>
      </c>
    </row>
    <row r="16" spans="2:7" x14ac:dyDescent="0.25">
      <c r="B16">
        <v>10</v>
      </c>
      <c r="C16" s="1">
        <f t="shared" si="0"/>
        <v>189.73665961010283</v>
      </c>
      <c r="D16">
        <v>200</v>
      </c>
      <c r="F16">
        <v>6</v>
      </c>
      <c r="G16">
        <v>70</v>
      </c>
    </row>
    <row r="17" spans="2:7" x14ac:dyDescent="0.25">
      <c r="B17">
        <v>11</v>
      </c>
      <c r="C17" s="1">
        <f t="shared" si="0"/>
        <v>218.89723616345645</v>
      </c>
      <c r="D17">
        <v>200</v>
      </c>
    </row>
    <row r="18" spans="2:7" x14ac:dyDescent="0.25">
      <c r="B18">
        <v>12</v>
      </c>
      <c r="C18" s="1">
        <f t="shared" si="0"/>
        <v>249.41531628991842</v>
      </c>
      <c r="D18">
        <v>200</v>
      </c>
      <c r="F18">
        <v>6.01</v>
      </c>
      <c r="G18">
        <v>140</v>
      </c>
    </row>
    <row r="19" spans="2:7" x14ac:dyDescent="0.25">
      <c r="B19">
        <v>13</v>
      </c>
      <c r="C19" s="1">
        <f t="shared" si="0"/>
        <v>281.2329994861912</v>
      </c>
      <c r="D19">
        <v>300</v>
      </c>
      <c r="F19">
        <v>9</v>
      </c>
      <c r="G19">
        <v>140</v>
      </c>
    </row>
    <row r="20" spans="2:7" x14ac:dyDescent="0.25">
      <c r="B20">
        <v>13.57</v>
      </c>
      <c r="C20" s="1">
        <f t="shared" si="0"/>
        <v>299.93076959191757</v>
      </c>
      <c r="D20">
        <v>300</v>
      </c>
    </row>
    <row r="21" spans="2:7" x14ac:dyDescent="0.25">
      <c r="B21">
        <v>14</v>
      </c>
      <c r="C21">
        <v>300</v>
      </c>
      <c r="D21">
        <v>300</v>
      </c>
      <c r="F21">
        <v>9.01</v>
      </c>
      <c r="G21">
        <v>200</v>
      </c>
    </row>
    <row r="22" spans="2:7" x14ac:dyDescent="0.25">
      <c r="B22">
        <v>15</v>
      </c>
      <c r="C22">
        <v>300</v>
      </c>
      <c r="D22">
        <v>300</v>
      </c>
      <c r="F22">
        <v>12</v>
      </c>
      <c r="G22">
        <v>200</v>
      </c>
    </row>
    <row r="23" spans="2:7" x14ac:dyDescent="0.25">
      <c r="B23">
        <v>16</v>
      </c>
      <c r="C23">
        <v>300</v>
      </c>
      <c r="D23">
        <v>300</v>
      </c>
    </row>
    <row r="24" spans="2:7" x14ac:dyDescent="0.25">
      <c r="B24">
        <v>17</v>
      </c>
      <c r="C24">
        <v>300</v>
      </c>
      <c r="D24">
        <v>300</v>
      </c>
      <c r="F24">
        <v>12.01</v>
      </c>
      <c r="G24">
        <v>300</v>
      </c>
    </row>
    <row r="25" spans="2:7" x14ac:dyDescent="0.25">
      <c r="B25">
        <v>18</v>
      </c>
      <c r="C25">
        <v>300</v>
      </c>
      <c r="D25">
        <v>300</v>
      </c>
      <c r="F25">
        <v>19</v>
      </c>
      <c r="G25">
        <v>300</v>
      </c>
    </row>
    <row r="26" spans="2:7" x14ac:dyDescent="0.25">
      <c r="B26">
        <v>19</v>
      </c>
      <c r="C26">
        <v>300</v>
      </c>
      <c r="D26">
        <v>300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2887E04644FCB43A24513F1FF57C2C3" ma:contentTypeVersion="13" ma:contentTypeDescription="Utwórz nowy dokument." ma:contentTypeScope="" ma:versionID="666692679b33206d5a6cea8481f89d25">
  <xsd:schema xmlns:xsd="http://www.w3.org/2001/XMLSchema" xmlns:xs="http://www.w3.org/2001/XMLSchema" xmlns:p="http://schemas.microsoft.com/office/2006/metadata/properties" xmlns:ns3="10f629c7-4056-4239-b26a-fc98e86b3e2f" xmlns:ns4="20857611-5f57-4282-9b61-fdfad79261d6" targetNamespace="http://schemas.microsoft.com/office/2006/metadata/properties" ma:root="true" ma:fieldsID="f50595e6a579b4364fd3c9f8532d1836" ns3:_="" ns4:_="">
    <xsd:import namespace="10f629c7-4056-4239-b26a-fc98e86b3e2f"/>
    <xsd:import namespace="20857611-5f57-4282-9b61-fdfad79261d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629c7-4056-4239-b26a-fc98e86b3e2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857611-5f57-4282-9b61-fdfad79261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D798DC-0052-4384-BB1E-E88E5ADC7A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f629c7-4056-4239-b26a-fc98e86b3e2f"/>
    <ds:schemaRef ds:uri="20857611-5f57-4282-9b61-fdfad79261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628B375-EC39-4B0E-A1D5-C05F85B714E4}">
  <ds:schemaRefs>
    <ds:schemaRef ds:uri="http://purl.org/dc/elements/1.1/"/>
    <ds:schemaRef ds:uri="20857611-5f57-4282-9b61-fdfad79261d6"/>
    <ds:schemaRef ds:uri="10f629c7-4056-4239-b26a-fc98e86b3e2f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534F620-876C-4FCF-A0B1-DFC5DF4B42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>Jagiellonian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Macyk;Barbara Gil</dc:creator>
  <cp:lastModifiedBy>Barbara Gil</cp:lastModifiedBy>
  <cp:lastPrinted>2020-03-07T15:49:09Z</cp:lastPrinted>
  <dcterms:created xsi:type="dcterms:W3CDTF">2018-06-14T08:36:22Z</dcterms:created>
  <dcterms:modified xsi:type="dcterms:W3CDTF">2021-06-29T14:49:53Z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0x01010032887E04644FCB43A24513F1FF57C2C3</vt:lpwstr>
  </property>
</Properties>
</file>